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B1C779EF-3F13-4686-962C-ACB10BD231C9}" xr6:coauthVersionLast="47" xr6:coauthVersionMax="47" xr10:uidLastSave="{00000000-0000-0000-0000-000000000000}"/>
  <bookViews>
    <workbookView xWindow="-120" yWindow="-120" windowWidth="24240" windowHeight="13140" xr2:uid="{02C69D8C-903B-4408-97A5-98A0F1A30B29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G136" i="1" s="1"/>
  <c r="G97" i="1" s="1"/>
  <c r="C137" i="1"/>
  <c r="C136" i="1" s="1"/>
  <c r="C97" i="1" s="1"/>
  <c r="F136" i="1"/>
  <c r="E136" i="1"/>
  <c r="D136" i="1"/>
  <c r="B136" i="1"/>
  <c r="G126" i="1"/>
  <c r="F126" i="1"/>
  <c r="E126" i="1"/>
  <c r="D126" i="1"/>
  <c r="C126" i="1"/>
  <c r="B126" i="1"/>
  <c r="G119" i="1"/>
  <c r="C119" i="1"/>
  <c r="G116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F97" i="1" s="1"/>
  <c r="E98" i="1"/>
  <c r="D98" i="1"/>
  <c r="C98" i="1"/>
  <c r="B98" i="1"/>
  <c r="B97" i="1" s="1"/>
  <c r="E97" i="1"/>
  <c r="D97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1" i="1"/>
  <c r="F51" i="1"/>
  <c r="E51" i="1"/>
  <c r="D51" i="1"/>
  <c r="C51" i="1"/>
  <c r="B51" i="1"/>
  <c r="B12" i="1" s="1"/>
  <c r="B172" i="1" s="1"/>
  <c r="G46" i="1"/>
  <c r="C46" i="1"/>
  <c r="F42" i="1"/>
  <c r="F41" i="1" s="1"/>
  <c r="F12" i="1" s="1"/>
  <c r="F172" i="1" s="1"/>
  <c r="E42" i="1"/>
  <c r="D42" i="1"/>
  <c r="G42" i="1" s="1"/>
  <c r="G41" i="1" s="1"/>
  <c r="E41" i="1"/>
  <c r="D41" i="1"/>
  <c r="B41" i="1"/>
  <c r="G31" i="1"/>
  <c r="F31" i="1"/>
  <c r="E31" i="1"/>
  <c r="D31" i="1"/>
  <c r="C31" i="1"/>
  <c r="B31" i="1"/>
  <c r="G21" i="1"/>
  <c r="G12" i="1" s="1"/>
  <c r="G172" i="1" s="1"/>
  <c r="F21" i="1"/>
  <c r="E21" i="1"/>
  <c r="D21" i="1"/>
  <c r="D12" i="1" s="1"/>
  <c r="D172" i="1" s="1"/>
  <c r="C21" i="1"/>
  <c r="B21" i="1"/>
  <c r="E12" i="1"/>
  <c r="E172" i="1" s="1"/>
  <c r="C42" i="1" l="1"/>
  <c r="C41" i="1" s="1"/>
  <c r="C12" i="1" s="1"/>
  <c r="C172" i="1" s="1"/>
</calcChain>
</file>

<file path=xl/sharedStrings.xml><?xml version="1.0" encoding="utf-8"?>
<sst xmlns="http://schemas.openxmlformats.org/spreadsheetml/2006/main" count="175" uniqueCount="90">
  <si>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</si>
  <si>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</si>
  <si>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</si>
  <si>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</si>
  <si>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</si>
  <si>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</si>
  <si>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</si>
  <si>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</si>
  <si>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</si>
  <si>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</si>
  <si>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</si>
  <si>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</si>
  <si>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</si>
  <si>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</si>
  <si>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</si>
  <si>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</si>
  <si>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</si>
  <si>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</si>
  <si>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</si>
  <si>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</si>
  <si>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</si>
  <si>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</si>
  <si>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</si>
  <si>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</si>
  <si>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</si>
  <si>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</si>
  <si>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</si>
  <si>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</si>
  <si>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</si>
  <si>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</si>
  <si>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</si>
  <si>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</si>
  <si>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</si>
  <si>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</si>
  <si>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</si>
  <si>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</si>
  <si>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</si>
  <si>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</si>
  <si>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</si>
  <si>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</si>
  <si>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</si>
  <si>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</si>
  <si>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</si>
  <si>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</si>
  <si>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</si>
  <si>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</si>
  <si>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</si>
  <si>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</si>
  <si>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</si>
  <si>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</si>
  <si>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</si>
  <si>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</si>
  <si>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</si>
  <si>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</si>
  <si>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</si>
  <si>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</si>
  <si>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</si>
  <si>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</si>
  <si>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</si>
  <si>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</si>
  <si>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</si>
  <si>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</si>
  <si>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</si>
  <si>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</si>
  <si>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</si>
  <si>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</si>
  <si>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</si>
  <si>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</si>
  <si>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</si>
  <si>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</si>
  <si>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</si>
  <si>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</si>
  <si>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</si>
  <si>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</si>
  <si>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</si>
  <si>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</si>
  <si>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</si>
  <si>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</si>
  <si>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</si>
  <si>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</si>
  <si>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</si>
  <si>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</si>
  <si>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</si>
  <si>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</si>
  <si>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</si>
  <si>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</si>
  <si>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</si>
  <si>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Del 1 de enero al 30 de junio de 2023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</si>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</sst>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0" fontId="2" fillId="0" borderId="15" xfId="0" applyFont="1" applyBorder="1"/>
    <xf numFmtId="3" fontId="2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0021273-C4C5-4DE4-A396-1935E901C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29C72F-7F21-4F26-8002-144792CD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139E7AA-9090-45CD-BF5C-6C8883577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521CA-8524-41FA-AD52-4F4C1BB71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25225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8D32-D40D-4838-9595-A5EFE03F8A04}">
  <sheetPr>
    <pageSetUpPr fitToPage="1"/>
  </sheetPr>
  <dimension ref="A2:J173"/>
  <sheetViews>
    <sheetView tabSelected="1" view="pageBreakPreview" topLeftCell="A6" zoomScale="55" zoomScaleNormal="51" zoomScaleSheetLayoutView="55" zoomScalePageLayoutView="25" workbookViewId="0">
      <selection activeCell="P8" sqref="P8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>
      <c r="A4" s="5" t="s">
        <v>0</v>
      </c>
      <c r="B4" s="6"/>
      <c r="C4" s="6"/>
      <c r="D4" s="6"/>
      <c r="E4" s="6"/>
      <c r="F4" s="6"/>
      <c r="G4" s="7"/>
    </row>
    <row r="5" spans="1:10">
      <c r="A5" s="8" t="s">
        <v>1</v>
      </c>
      <c r="B5" s="9"/>
      <c r="C5" s="9"/>
      <c r="D5" s="9"/>
      <c r="E5" s="9"/>
      <c r="F5" s="9"/>
      <c r="G5" s="10"/>
    </row>
    <row r="6" spans="1:10">
      <c r="A6" s="8" t="s">
        <v>2</v>
      </c>
      <c r="B6" s="9"/>
      <c r="C6" s="9"/>
      <c r="D6" s="9"/>
      <c r="E6" s="9"/>
      <c r="F6" s="9"/>
      <c r="G6" s="10"/>
    </row>
    <row r="7" spans="1:10">
      <c r="A7" s="8" t="s">
        <v>3</v>
      </c>
      <c r="B7" s="9"/>
      <c r="C7" s="9"/>
      <c r="D7" s="9"/>
      <c r="E7" s="9"/>
      <c r="F7" s="9"/>
      <c r="G7" s="10"/>
    </row>
    <row r="8" spans="1:10">
      <c r="A8" s="11" t="s">
        <v>4</v>
      </c>
      <c r="B8" s="12"/>
      <c r="C8" s="12"/>
      <c r="D8" s="12"/>
      <c r="E8" s="12"/>
      <c r="F8" s="12"/>
      <c r="G8" s="13"/>
    </row>
    <row r="9" spans="1:10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>
      <c r="A11" s="20"/>
      <c r="B11" s="20"/>
      <c r="C11" s="20"/>
      <c r="D11" s="20"/>
      <c r="E11" s="20"/>
      <c r="F11" s="20"/>
      <c r="G11" s="20"/>
    </row>
    <row r="12" spans="1:10">
      <c r="A12" s="21" t="s">
        <v>13</v>
      </c>
      <c r="B12" s="22">
        <f t="shared" ref="B12:G12" si="0">SUM(B13,B21,B31,B41,B51,B61,B65,B74,B78)</f>
        <v>115210313.69</v>
      </c>
      <c r="C12" s="22">
        <f t="shared" si="0"/>
        <v>178614.01000000117</v>
      </c>
      <c r="D12" s="22">
        <f t="shared" si="0"/>
        <v>115388927.7</v>
      </c>
      <c r="E12" s="22">
        <f t="shared" si="0"/>
        <v>82562713.399999991</v>
      </c>
      <c r="F12" s="22">
        <f t="shared" si="0"/>
        <v>82562713.399999991</v>
      </c>
      <c r="G12" s="22">
        <f t="shared" si="0"/>
        <v>32826214.300000001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115210313.69</v>
      </c>
      <c r="C41" s="26">
        <f t="shared" si="3"/>
        <v>178614.01000000117</v>
      </c>
      <c r="D41" s="26">
        <f>SUM(D42:D50)</f>
        <v>115388927.7</v>
      </c>
      <c r="E41" s="26">
        <f>SUM(E42:E50)</f>
        <v>82562713.399999991</v>
      </c>
      <c r="F41" s="26">
        <f>SUM(F42:F50)</f>
        <v>82562713.399999991</v>
      </c>
      <c r="G41" s="26">
        <f t="shared" si="3"/>
        <v>32826214.300000001</v>
      </c>
    </row>
    <row r="42" spans="1:7">
      <c r="A42" s="25" t="s">
        <v>43</v>
      </c>
      <c r="B42" s="26">
        <v>112366765.02</v>
      </c>
      <c r="C42" s="26">
        <f>+D42-B42</f>
        <v>312461.78000000119</v>
      </c>
      <c r="D42" s="26">
        <f>113994726.8-1315500</f>
        <v>112679226.8</v>
      </c>
      <c r="E42" s="26">
        <f>82119762.05-1315500</f>
        <v>80804262.049999997</v>
      </c>
      <c r="F42" s="26">
        <f>82119762.05-1315500</f>
        <v>80804262.049999997</v>
      </c>
      <c r="G42" s="26">
        <f>D42-E42</f>
        <v>31874964.75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2843548.67</v>
      </c>
      <c r="C46" s="26">
        <f t="shared" ref="C46" si="4">+D46-B46</f>
        <v>-133847.77000000002</v>
      </c>
      <c r="D46" s="26">
        <v>2709700.9</v>
      </c>
      <c r="E46" s="26">
        <v>1758451.35</v>
      </c>
      <c r="F46" s="26">
        <v>1758451.35</v>
      </c>
      <c r="G46" s="26">
        <f t="shared" ref="G46" si="5">D46-E46</f>
        <v>951249.54999999981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6">SUM(B52:B60)</f>
        <v>0</v>
      </c>
      <c r="C51" s="26">
        <f t="shared" si="6"/>
        <v>0</v>
      </c>
      <c r="D51" s="26">
        <f t="shared" si="6"/>
        <v>0</v>
      </c>
      <c r="E51" s="26">
        <f t="shared" si="6"/>
        <v>0</v>
      </c>
      <c r="F51" s="26">
        <f t="shared" si="6"/>
        <v>0</v>
      </c>
      <c r="G51" s="26">
        <f t="shared" si="6"/>
        <v>0</v>
      </c>
    </row>
    <row r="52" spans="1:7">
      <c r="A52" s="25" t="s">
        <v>53</v>
      </c>
      <c r="B52" s="30"/>
      <c r="C52" s="30"/>
      <c r="D52" s="30"/>
      <c r="E52" s="30"/>
      <c r="F52" s="30"/>
      <c r="G52" s="26"/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/>
      <c r="D57" s="26"/>
      <c r="E57" s="26"/>
      <c r="F57" s="26"/>
      <c r="G57" s="26"/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7">SUM(B62:B64)</f>
        <v>0</v>
      </c>
      <c r="C61" s="26">
        <f t="shared" si="7"/>
        <v>0</v>
      </c>
      <c r="D61" s="26">
        <f t="shared" si="7"/>
        <v>0</v>
      </c>
      <c r="E61" s="26">
        <f t="shared" si="7"/>
        <v>0</v>
      </c>
      <c r="F61" s="26">
        <f t="shared" si="7"/>
        <v>0</v>
      </c>
      <c r="G61" s="26">
        <f t="shared" si="7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8">SUM(B66:B70,B72:B73)</f>
        <v>0</v>
      </c>
      <c r="C65" s="26">
        <f t="shared" si="8"/>
        <v>0</v>
      </c>
      <c r="D65" s="26">
        <f t="shared" si="8"/>
        <v>0</v>
      </c>
      <c r="E65" s="26">
        <f t="shared" si="8"/>
        <v>0</v>
      </c>
      <c r="F65" s="26">
        <f t="shared" si="8"/>
        <v>0</v>
      </c>
      <c r="G65" s="26">
        <f t="shared" si="8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9">SUM(B75:B77)</f>
        <v>0</v>
      </c>
      <c r="C74" s="26">
        <f t="shared" si="9"/>
        <v>0</v>
      </c>
      <c r="D74" s="26">
        <f t="shared" si="9"/>
        <v>0</v>
      </c>
      <c r="E74" s="26">
        <f t="shared" si="9"/>
        <v>0</v>
      </c>
      <c r="F74" s="26">
        <f t="shared" si="9"/>
        <v>0</v>
      </c>
      <c r="G74" s="26">
        <f t="shared" si="9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10">SUM(B79:B85)</f>
        <v>0</v>
      </c>
      <c r="C78" s="26">
        <f t="shared" si="10"/>
        <v>0</v>
      </c>
      <c r="D78" s="26">
        <f t="shared" si="10"/>
        <v>0</v>
      </c>
      <c r="E78" s="26">
        <f t="shared" si="10"/>
        <v>0</v>
      </c>
      <c r="F78" s="26">
        <f t="shared" si="10"/>
        <v>0</v>
      </c>
      <c r="G78" s="26">
        <f t="shared" si="10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>
      <c r="A89" s="5" t="s">
        <v>0</v>
      </c>
      <c r="B89" s="6"/>
      <c r="C89" s="6"/>
      <c r="D89" s="6"/>
      <c r="E89" s="6"/>
      <c r="F89" s="6"/>
      <c r="G89" s="7"/>
    </row>
    <row r="90" spans="1:7">
      <c r="A90" s="8" t="s">
        <v>1</v>
      </c>
      <c r="B90" s="9"/>
      <c r="C90" s="9"/>
      <c r="D90" s="9"/>
      <c r="E90" s="9"/>
      <c r="F90" s="9"/>
      <c r="G90" s="10"/>
    </row>
    <row r="91" spans="1:7">
      <c r="A91" s="8" t="s">
        <v>2</v>
      </c>
      <c r="B91" s="9"/>
      <c r="C91" s="9"/>
      <c r="D91" s="9"/>
      <c r="E91" s="9"/>
      <c r="F91" s="9"/>
      <c r="G91" s="10"/>
    </row>
    <row r="92" spans="1:7">
      <c r="A92" s="8" t="s">
        <v>87</v>
      </c>
      <c r="B92" s="9"/>
      <c r="C92" s="9"/>
      <c r="D92" s="9"/>
      <c r="E92" s="9"/>
      <c r="F92" s="9"/>
      <c r="G92" s="10"/>
    </row>
    <row r="93" spans="1:7">
      <c r="A93" s="11" t="s">
        <v>4</v>
      </c>
      <c r="B93" s="12"/>
      <c r="C93" s="12"/>
      <c r="D93" s="12"/>
      <c r="E93" s="12"/>
      <c r="F93" s="12"/>
      <c r="G93" s="13"/>
    </row>
    <row r="94" spans="1:7" ht="14.45" customHeight="1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0.5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>
      <c r="A96" s="25"/>
      <c r="B96" s="39"/>
      <c r="C96" s="39"/>
      <c r="D96" s="39"/>
      <c r="E96" s="39"/>
      <c r="F96" s="39"/>
      <c r="G96" s="39"/>
    </row>
    <row r="97" spans="1:7">
      <c r="A97" s="21" t="s">
        <v>88</v>
      </c>
      <c r="B97" s="22">
        <f t="shared" ref="B97:G97" si="11">SUM(B98,B106,B116,B126,B136,B146,B150,B159,B163)</f>
        <v>0</v>
      </c>
      <c r="C97" s="22">
        <f t="shared" si="11"/>
        <v>2297429</v>
      </c>
      <c r="D97" s="22">
        <f t="shared" si="11"/>
        <v>2297429</v>
      </c>
      <c r="E97" s="22">
        <f t="shared" si="11"/>
        <v>2297429</v>
      </c>
      <c r="F97" s="22">
        <f t="shared" si="11"/>
        <v>2297429</v>
      </c>
      <c r="G97" s="22">
        <f t="shared" si="11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2">SUM(C99:C105)</f>
        <v>0</v>
      </c>
      <c r="D98" s="26">
        <f t="shared" si="12"/>
        <v>0</v>
      </c>
      <c r="E98" s="26">
        <f t="shared" si="12"/>
        <v>0</v>
      </c>
      <c r="F98" s="26">
        <f t="shared" si="12"/>
        <v>0</v>
      </c>
      <c r="G98" s="26">
        <f t="shared" si="12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3">SUM(B107:B115)</f>
        <v>0</v>
      </c>
      <c r="C106" s="26">
        <f t="shared" si="13"/>
        <v>0</v>
      </c>
      <c r="D106" s="26">
        <f t="shared" si="13"/>
        <v>0</v>
      </c>
      <c r="E106" s="26">
        <f t="shared" si="13"/>
        <v>0</v>
      </c>
      <c r="F106" s="26">
        <f t="shared" si="13"/>
        <v>0</v>
      </c>
      <c r="G106" s="26">
        <f t="shared" si="13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0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4">SUM(B117:B125)</f>
        <v>0</v>
      </c>
      <c r="C116" s="26">
        <f t="shared" si="14"/>
        <v>1315500</v>
      </c>
      <c r="D116" s="26">
        <f t="shared" si="14"/>
        <v>1315500</v>
      </c>
      <c r="E116" s="26">
        <f t="shared" si="14"/>
        <v>1315500</v>
      </c>
      <c r="F116" s="26">
        <f t="shared" si="14"/>
        <v>1315500</v>
      </c>
      <c r="G116" s="26">
        <f t="shared" si="14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f>+D119-B119</f>
        <v>1315500</v>
      </c>
      <c r="D119" s="26">
        <v>1315500</v>
      </c>
      <c r="E119" s="26">
        <v>1315500</v>
      </c>
      <c r="F119" s="26">
        <v>1315500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5">SUM(B127:B135)</f>
        <v>0</v>
      </c>
      <c r="C126" s="26">
        <f t="shared" si="15"/>
        <v>0</v>
      </c>
      <c r="D126" s="26">
        <f t="shared" si="15"/>
        <v>0</v>
      </c>
      <c r="E126" s="26">
        <f t="shared" si="15"/>
        <v>0</v>
      </c>
      <c r="F126" s="26">
        <f t="shared" si="15"/>
        <v>0</v>
      </c>
      <c r="G126" s="26">
        <f t="shared" si="15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6">SUM(B137:B145)</f>
        <v>0</v>
      </c>
      <c r="C136" s="26">
        <f t="shared" si="16"/>
        <v>981929</v>
      </c>
      <c r="D136" s="26">
        <f t="shared" si="16"/>
        <v>981929</v>
      </c>
      <c r="E136" s="26">
        <f t="shared" si="16"/>
        <v>981929</v>
      </c>
      <c r="F136" s="26">
        <f t="shared" si="16"/>
        <v>981929</v>
      </c>
      <c r="G136" s="26">
        <f t="shared" si="16"/>
        <v>0</v>
      </c>
    </row>
    <row r="137" spans="1:7">
      <c r="A137" s="25" t="s">
        <v>53</v>
      </c>
      <c r="B137" s="26">
        <v>0</v>
      </c>
      <c r="C137" s="26">
        <f>+D137-B137</f>
        <v>981929</v>
      </c>
      <c r="D137" s="26">
        <v>981929</v>
      </c>
      <c r="E137" s="26">
        <v>981929</v>
      </c>
      <c r="F137" s="26">
        <v>981929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7">SUM(B147:B149)</f>
        <v>0</v>
      </c>
      <c r="C146" s="26">
        <f t="shared" si="17"/>
        <v>0</v>
      </c>
      <c r="D146" s="26">
        <f t="shared" si="17"/>
        <v>0</v>
      </c>
      <c r="E146" s="26">
        <f t="shared" si="17"/>
        <v>0</v>
      </c>
      <c r="F146" s="26">
        <f t="shared" si="17"/>
        <v>0</v>
      </c>
      <c r="G146" s="26">
        <f t="shared" si="17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8">SUM(B151:B155,B157:B158)</f>
        <v>0</v>
      </c>
      <c r="C150" s="26">
        <f t="shared" si="18"/>
        <v>0</v>
      </c>
      <c r="D150" s="26">
        <f t="shared" si="18"/>
        <v>0</v>
      </c>
      <c r="E150" s="26">
        <f t="shared" si="18"/>
        <v>0</v>
      </c>
      <c r="F150" s="26">
        <f t="shared" si="18"/>
        <v>0</v>
      </c>
      <c r="G150" s="26">
        <f t="shared" si="18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9">SUM(B160:B162)</f>
        <v>0</v>
      </c>
      <c r="C159" s="26">
        <f t="shared" si="19"/>
        <v>0</v>
      </c>
      <c r="D159" s="26">
        <f t="shared" si="19"/>
        <v>0</v>
      </c>
      <c r="E159" s="26">
        <f t="shared" si="19"/>
        <v>0</v>
      </c>
      <c r="F159" s="26">
        <f t="shared" si="19"/>
        <v>0</v>
      </c>
      <c r="G159" s="26">
        <f t="shared" si="19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20">SUM(B164:B170)</f>
        <v>0</v>
      </c>
      <c r="C163" s="26">
        <f t="shared" si="20"/>
        <v>0</v>
      </c>
      <c r="D163" s="26">
        <f t="shared" si="20"/>
        <v>0</v>
      </c>
      <c r="E163" s="26">
        <f t="shared" si="20"/>
        <v>0</v>
      </c>
      <c r="F163" s="26">
        <f t="shared" si="20"/>
        <v>0</v>
      </c>
      <c r="G163" s="26">
        <f t="shared" si="20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0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0"/>
      <c r="B171" s="39"/>
      <c r="C171" s="39"/>
      <c r="D171" s="39"/>
      <c r="E171" s="39"/>
      <c r="F171" s="39"/>
      <c r="G171" s="39"/>
    </row>
    <row r="172" spans="1:7">
      <c r="A172" s="41" t="s">
        <v>89</v>
      </c>
      <c r="B172" s="42">
        <f>+B12+B97</f>
        <v>115210313.69</v>
      </c>
      <c r="C172" s="42">
        <f t="shared" ref="C172:G172" si="21">+C12+C97</f>
        <v>2476043.0100000012</v>
      </c>
      <c r="D172" s="42">
        <f t="shared" si="21"/>
        <v>117686356.7</v>
      </c>
      <c r="E172" s="42">
        <f t="shared" si="21"/>
        <v>84860142.399999991</v>
      </c>
      <c r="F172" s="42">
        <f t="shared" si="21"/>
        <v>84860142.399999991</v>
      </c>
      <c r="G172" s="42">
        <f t="shared" si="21"/>
        <v>32826214.300000001</v>
      </c>
    </row>
    <row r="173" spans="1:7">
      <c r="A173" s="43"/>
      <c r="B173" s="44"/>
      <c r="C173" s="44"/>
      <c r="D173" s="44"/>
      <c r="E173" s="44"/>
      <c r="F173" s="44"/>
      <c r="G173" s="44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6:G172" xr:uid="{4EE5A28C-DC9E-4DB1-8FD8-61F8217CC92E}">
      <formula1>-1.79769313486231E+100</formula1>
      <formula2>1.79769313486231E+100</formula2>
    </dataValidation>
  </dataValidations>
  <pageMargins left="0.51" right="0.19685039370078741" top="0.55118110236220474" bottom="0.27559055118110237" header="0.27559055118110237" footer="0.23622047244094491"/>
  <pageSetup scale="30" fitToHeight="0" orientation="portrait" r:id="rId1"/>
  <headerFooter>
    <oddFooter>&amp;C&amp;"Montserrat Medium,Normal"&amp;12&amp;P/&amp;N</oddFooter>
  </headerFooter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2024-01-05T22:14:59Z</dcterms:created>
  <dcterms:modified xsi:type="dcterms:W3CDTF">2024-01-05T22:15:15Z</dcterms:modified>
</cp:coreProperties>
</file>